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AMP\Homepage\"/>
    </mc:Choice>
  </mc:AlternateContent>
  <xr:revisionPtr revIDLastSave="0" documentId="8_{78A535B4-F8C1-4D4B-A11F-2123CBB649C6}" xr6:coauthVersionLast="47" xr6:coauthVersionMax="47" xr10:uidLastSave="{00000000-0000-0000-0000-000000000000}"/>
  <bookViews>
    <workbookView xWindow="5850" yWindow="2505" windowWidth="29625" windowHeight="18495" xr2:uid="{6C0D0B1B-2636-4E13-9F7C-5E594257F753}"/>
  </bookViews>
  <sheets>
    <sheet name="ABLUFT" sheetId="1" r:id="rId1"/>
  </sheets>
  <calcPr calcId="0"/>
</workbook>
</file>

<file path=xl/calcChain.xml><?xml version="1.0" encoding="utf-8"?>
<calcChain xmlns="http://schemas.openxmlformats.org/spreadsheetml/2006/main">
  <c r="D10" i="1" l="1"/>
  <c r="D11" i="1"/>
  <c r="D12" i="1"/>
  <c r="D13" i="1"/>
  <c r="D14" i="1"/>
  <c r="D15" i="1"/>
  <c r="D16" i="1"/>
  <c r="D17" i="1"/>
  <c r="D18" i="1"/>
  <c r="D19" i="1"/>
  <c r="D20" i="1"/>
  <c r="E20" i="1"/>
  <c r="F20" i="1"/>
  <c r="E21" i="1"/>
  <c r="F21" i="1"/>
  <c r="D24" i="1"/>
  <c r="D25" i="1"/>
  <c r="D29" i="1"/>
  <c r="E30" i="1"/>
  <c r="F30" i="1"/>
  <c r="E31" i="1"/>
  <c r="F31" i="1"/>
  <c r="F32" i="1"/>
  <c r="F34" i="1"/>
  <c r="F35" i="1"/>
  <c r="F36" i="1"/>
</calcChain>
</file>

<file path=xl/sharedStrings.xml><?xml version="1.0" encoding="utf-8"?>
<sst xmlns="http://schemas.openxmlformats.org/spreadsheetml/2006/main" count="42" uniqueCount="34">
  <si>
    <t>Kalkulation der Abluftkonzentration</t>
  </si>
  <si>
    <t>bei therapeutischer nuklearmedizinischer Anwendung</t>
  </si>
  <si>
    <t>Nuklid:</t>
  </si>
  <si>
    <t>J-131</t>
  </si>
  <si>
    <t>Grenzwert:</t>
  </si>
  <si>
    <t>Bq/m³</t>
  </si>
  <si>
    <t>Aufenthalt</t>
  </si>
  <si>
    <t>Ausscheidung:</t>
  </si>
  <si>
    <t>Zimmer</t>
  </si>
  <si>
    <t>Fläche</t>
  </si>
  <si>
    <t>Höhe</t>
  </si>
  <si>
    <t>Volumen</t>
  </si>
  <si>
    <t>HochTher</t>
  </si>
  <si>
    <t>niedrigTher</t>
  </si>
  <si>
    <t>Volumen:</t>
  </si>
  <si>
    <t>mCi</t>
  </si>
  <si>
    <t>Bq</t>
  </si>
  <si>
    <t>sonstige Abluft-Volumina (inaktiv)</t>
  </si>
  <si>
    <t>Station</t>
  </si>
  <si>
    <t>m³</t>
  </si>
  <si>
    <t xml:space="preserve"> </t>
  </si>
  <si>
    <t>ABKLNG</t>
  </si>
  <si>
    <t>Tankvolumen</t>
  </si>
  <si>
    <t>(vom Raumvolumen der ABKLNG abzuziehen)</t>
  </si>
  <si>
    <t>abgeatmet:</t>
  </si>
  <si>
    <t>Bq/h</t>
  </si>
  <si>
    <t>Luftwechsel:</t>
  </si>
  <si>
    <t>fach</t>
  </si>
  <si>
    <t>m³/h</t>
  </si>
  <si>
    <t>Aktivitätskonzentration (resultierend):</t>
  </si>
  <si>
    <t>erf.Volumen (inaktiv)</t>
  </si>
  <si>
    <t>Raumhöhe:</t>
  </si>
  <si>
    <t>m</t>
  </si>
  <si>
    <t>m²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</si>
</sst>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0"/>
      <name val="MS Sans Serif"/>
    </font>
    <font>
      <b/>
      <sz val="10"/>
      <name val="MS Sans Serif"/>
    </font>
    <font>
      <b/>
      <sz val="11"/>
      <name val="MS Sans Serif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3" fontId="0" fillId="0" borderId="0" xfId="0" applyNumberFormat="1"/>
    <xf numFmtId="10" fontId="0" fillId="0" borderId="0" xfId="0" applyNumberFormat="1"/>
    <xf numFmtId="3" fontId="0" fillId="0" borderId="0" xfId="0" applyNumberFormat="1" applyAlignment="1">
      <alignment horizontal="centerContinuous"/>
    </xf>
    <xf numFmtId="0" fontId="0" fillId="0" borderId="0" xfId="0" applyAlignment="1">
      <alignment horizontal="centerContinuous"/>
    </xf>
    <xf numFmtId="0" fontId="2" fillId="0" borderId="0" xfId="0" applyFont="1" applyAlignment="1">
      <alignment horizontal="centerContinuous"/>
    </xf>
    <xf numFmtId="3" fontId="2" fillId="0" borderId="0" xfId="0" applyNumberFormat="1" applyFont="1" applyAlignment="1">
      <alignment horizontal="centerContinuous"/>
    </xf>
    <xf numFmtId="0" fontId="0" fillId="0" borderId="0" xfId="0" applyAlignment="1">
      <alignment horizontal="center"/>
    </xf>
    <xf numFmtId="3" fontId="0" fillId="0" borderId="0" xfId="0" applyNumberFormat="1" applyAlignment="1">
      <alignment horizontal="center"/>
    </xf>
    <xf numFmtId="11" fontId="0" fillId="0" borderId="0" xfId="0" applyNumberFormat="1" applyAlignment="1">
      <alignment horizontal="center"/>
    </xf>
    <xf numFmtId="0" fontId="1" fillId="0" borderId="0" xfId="0" applyFont="1"/>
    <xf numFmtId="3" fontId="1" fillId="0" borderId="0" xfId="0" applyNumberFormat="1" applyFont="1"/>
    <xf numFmtId="0" fontId="2" fillId="0" borderId="0" xfId="0" applyFont="1" applyAlignment="1"/>
    <xf numFmtId="3" fontId="2" fillId="0" borderId="0" xfId="0" applyNumberFormat="1" applyFont="1" applyAlignment="1"/>
    <xf numFmtId="3" fontId="0" fillId="0" borderId="0" xfId="0" applyNumberFormat="1" applyAlignment="1"/>
    <xf numFmtId="164" fontId="1" fillId="0" borderId="0" xfId="0" applyNumberFormat="1" applyFont="1"/>
    <xf numFmtId="0" fontId="1" fillId="0" borderId="0" xfId="0" applyFont="1" applyAlignment="1"/>
    <xf numFmtId="0" fontId="1" fillId="0" borderId="0" xfId="0" applyFont="1" applyAlignment="1">
      <alignment horizontal="center"/>
    </xf>
    <xf numFmtId="3" fontId="0" fillId="0" borderId="0" xfId="0" applyNumberFormat="1" applyAlignment="1">
      <alignment horizontal="left"/>
    </xf>
    <xf numFmtId="2" fontId="0" fillId="0" borderId="0" xfId="0" applyNumberFormat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373728-57CB-45DC-BBE6-F72047524E24}">
  <sheetPr>
    <pageSetUpPr fitToPage="1"/>
  </sheetPr>
  <dimension ref="A1:G36"/>
  <sheetViews>
    <sheetView tabSelected="1" topLeftCell="A7" zoomScale="75" workbookViewId="0">
      <selection activeCell="G16" sqref="G16"/>
    </sheetView>
  </sheetViews>
  <sheetFormatPr baseColWidth="10" defaultRowHeight="12.75" x14ac:dyDescent="0.2"/>
  <cols>
    <col min="1" max="1" width="11.85546875" customWidth="1"/>
    <col min="2" max="2" width="6.5703125" customWidth="1"/>
    <col min="3" max="3" width="6.7109375" customWidth="1"/>
    <col min="4" max="4" width="8.28515625" customWidth="1"/>
    <col min="5" max="5" width="9.7109375" style="1" customWidth="1"/>
    <col min="6" max="6" width="10.28515625" style="1" customWidth="1"/>
  </cols>
  <sheetData>
    <row r="1" spans="1:6" x14ac:dyDescent="0.2">
      <c r="A1" s="5" t="s">
        <v>0</v>
      </c>
      <c r="B1" s="5"/>
      <c r="C1" s="5"/>
      <c r="D1" s="5"/>
      <c r="E1" s="6"/>
      <c r="F1" s="6"/>
    </row>
    <row r="2" spans="1:6" x14ac:dyDescent="0.2">
      <c r="A2" s="5" t="s">
        <v>1</v>
      </c>
      <c r="B2" s="5"/>
      <c r="C2" s="5"/>
      <c r="D2" s="5"/>
      <c r="E2" s="6"/>
      <c r="F2" s="6"/>
    </row>
    <row r="3" spans="1:6" x14ac:dyDescent="0.2">
      <c r="A3" s="5"/>
      <c r="B3" s="5"/>
      <c r="C3" s="5"/>
      <c r="D3" s="5"/>
      <c r="E3" s="6"/>
      <c r="F3" s="6"/>
    </row>
    <row r="4" spans="1:6" x14ac:dyDescent="0.2">
      <c r="A4" s="12" t="s">
        <v>2</v>
      </c>
      <c r="B4" s="12" t="s">
        <v>3</v>
      </c>
      <c r="C4" s="12"/>
      <c r="E4" s="13"/>
      <c r="F4" s="13"/>
    </row>
    <row r="5" spans="1:6" x14ac:dyDescent="0.2">
      <c r="A5" s="16" t="s">
        <v>4</v>
      </c>
      <c r="B5" s="17">
        <v>1</v>
      </c>
      <c r="C5" s="16" t="s">
        <v>5</v>
      </c>
      <c r="E5" s="14"/>
      <c r="F5" s="14"/>
    </row>
    <row r="6" spans="1:6" x14ac:dyDescent="0.2">
      <c r="E6" s="3" t="s">
        <v>6</v>
      </c>
      <c r="F6" s="3"/>
    </row>
    <row r="7" spans="1:6" x14ac:dyDescent="0.2">
      <c r="E7" s="1">
        <v>5</v>
      </c>
      <c r="F7" s="1">
        <v>10</v>
      </c>
    </row>
    <row r="8" spans="1:6" x14ac:dyDescent="0.2">
      <c r="C8" t="s">
        <v>7</v>
      </c>
      <c r="E8" s="2">
        <v>5.0000000000000001E-4</v>
      </c>
      <c r="F8" s="2">
        <v>5.0000000000000001E-4</v>
      </c>
    </row>
    <row r="9" spans="1:6" x14ac:dyDescent="0.2">
      <c r="A9" s="7" t="s">
        <v>8</v>
      </c>
      <c r="B9" s="7" t="s">
        <v>9</v>
      </c>
      <c r="C9" s="7" t="s">
        <v>10</v>
      </c>
      <c r="D9" s="7" t="s">
        <v>11</v>
      </c>
      <c r="E9" s="8" t="s">
        <v>12</v>
      </c>
      <c r="F9" s="8" t="s">
        <v>13</v>
      </c>
    </row>
    <row r="10" spans="1:6" x14ac:dyDescent="0.2">
      <c r="A10" s="7">
        <v>1</v>
      </c>
      <c r="B10" s="7">
        <v>16</v>
      </c>
      <c r="C10" s="7">
        <v>3</v>
      </c>
      <c r="D10" s="7">
        <f t="shared" ref="D10:D19" si="0">B10*C10</f>
        <v>48</v>
      </c>
      <c r="E10" s="8">
        <v>100</v>
      </c>
      <c r="F10" s="8">
        <v>0</v>
      </c>
    </row>
    <row r="11" spans="1:6" x14ac:dyDescent="0.2">
      <c r="A11" s="7">
        <v>2</v>
      </c>
      <c r="B11" s="7">
        <v>16</v>
      </c>
      <c r="C11" s="7">
        <v>3</v>
      </c>
      <c r="D11" s="7">
        <f t="shared" si="0"/>
        <v>48</v>
      </c>
      <c r="E11" s="8">
        <v>100</v>
      </c>
      <c r="F11" s="8">
        <v>0</v>
      </c>
    </row>
    <row r="12" spans="1:6" x14ac:dyDescent="0.2">
      <c r="A12" s="7">
        <v>3</v>
      </c>
      <c r="B12" s="7">
        <v>16</v>
      </c>
      <c r="C12" s="7">
        <v>3</v>
      </c>
      <c r="D12" s="7">
        <f t="shared" si="0"/>
        <v>48</v>
      </c>
      <c r="E12" s="8">
        <v>100</v>
      </c>
      <c r="F12" s="8">
        <v>0</v>
      </c>
    </row>
    <row r="13" spans="1:6" x14ac:dyDescent="0.2">
      <c r="A13" s="7">
        <v>4</v>
      </c>
      <c r="B13" s="7">
        <v>16</v>
      </c>
      <c r="C13" s="7">
        <v>3</v>
      </c>
      <c r="D13" s="7">
        <f t="shared" si="0"/>
        <v>48</v>
      </c>
      <c r="E13" s="8">
        <v>0</v>
      </c>
      <c r="F13" s="8">
        <v>20</v>
      </c>
    </row>
    <row r="14" spans="1:6" x14ac:dyDescent="0.2">
      <c r="A14" s="7">
        <v>5</v>
      </c>
      <c r="B14" s="7">
        <v>16</v>
      </c>
      <c r="C14" s="7">
        <v>3</v>
      </c>
      <c r="D14" s="7">
        <f t="shared" si="0"/>
        <v>48</v>
      </c>
      <c r="E14" s="8">
        <v>0</v>
      </c>
      <c r="F14" s="8">
        <v>20</v>
      </c>
    </row>
    <row r="15" spans="1:6" x14ac:dyDescent="0.2">
      <c r="A15" s="7">
        <v>6</v>
      </c>
      <c r="B15" s="7">
        <v>0</v>
      </c>
      <c r="C15" s="7">
        <v>0</v>
      </c>
      <c r="D15" s="7">
        <f t="shared" si="0"/>
        <v>0</v>
      </c>
      <c r="E15" s="8">
        <v>0</v>
      </c>
      <c r="F15" s="8">
        <v>0</v>
      </c>
    </row>
    <row r="16" spans="1:6" x14ac:dyDescent="0.2">
      <c r="A16" s="7">
        <v>7</v>
      </c>
      <c r="B16" s="7">
        <v>0</v>
      </c>
      <c r="C16" s="7">
        <v>0</v>
      </c>
      <c r="D16" s="7">
        <f t="shared" si="0"/>
        <v>0</v>
      </c>
      <c r="E16" s="8">
        <v>0</v>
      </c>
      <c r="F16" s="8">
        <v>0</v>
      </c>
    </row>
    <row r="17" spans="1:7" x14ac:dyDescent="0.2">
      <c r="A17" s="7">
        <v>8</v>
      </c>
      <c r="B17" s="7">
        <v>0</v>
      </c>
      <c r="C17" s="7">
        <v>0</v>
      </c>
      <c r="D17" s="7">
        <f t="shared" si="0"/>
        <v>0</v>
      </c>
      <c r="E17" s="8">
        <v>0</v>
      </c>
      <c r="F17" s="8">
        <v>0</v>
      </c>
    </row>
    <row r="18" spans="1:7" x14ac:dyDescent="0.2">
      <c r="A18" s="7">
        <v>9</v>
      </c>
      <c r="B18" s="7">
        <v>0</v>
      </c>
      <c r="C18" s="7">
        <v>0</v>
      </c>
      <c r="D18" s="7">
        <f t="shared" si="0"/>
        <v>0</v>
      </c>
      <c r="E18" s="8">
        <v>0</v>
      </c>
      <c r="F18" s="8">
        <v>0</v>
      </c>
    </row>
    <row r="19" spans="1:7" x14ac:dyDescent="0.2">
      <c r="A19" s="7">
        <v>10</v>
      </c>
      <c r="B19" s="7">
        <v>0</v>
      </c>
      <c r="C19" s="7">
        <v>0</v>
      </c>
      <c r="D19" s="7">
        <f t="shared" si="0"/>
        <v>0</v>
      </c>
      <c r="E19" s="8">
        <v>0</v>
      </c>
      <c r="F19" s="8">
        <v>0</v>
      </c>
    </row>
    <row r="20" spans="1:7" x14ac:dyDescent="0.2">
      <c r="A20" s="7" t="s">
        <v>14</v>
      </c>
      <c r="B20" s="7"/>
      <c r="C20" s="7"/>
      <c r="D20" s="7">
        <f>SUM(D10:D19)</f>
        <v>240</v>
      </c>
      <c r="E20" s="8">
        <f>SUM(E10:E19)</f>
        <v>300</v>
      </c>
      <c r="F20" s="8">
        <f>SUM(F10:F19)</f>
        <v>40</v>
      </c>
      <c r="G20" t="s">
        <v>15</v>
      </c>
    </row>
    <row r="21" spans="1:7" x14ac:dyDescent="0.2">
      <c r="A21" s="7"/>
      <c r="B21" s="7"/>
      <c r="C21" s="7"/>
      <c r="D21" s="7"/>
      <c r="E21" s="9">
        <f>E20*37000000</f>
        <v>11100000000</v>
      </c>
      <c r="F21" s="9">
        <f>F20*37000000</f>
        <v>1480000000</v>
      </c>
      <c r="G21" t="s">
        <v>16</v>
      </c>
    </row>
    <row r="22" spans="1:7" x14ac:dyDescent="0.2">
      <c r="A22" s="7"/>
      <c r="B22" s="7"/>
      <c r="C22" s="7"/>
      <c r="D22" s="7"/>
      <c r="E22" s="9"/>
      <c r="F22" s="9"/>
    </row>
    <row r="23" spans="1:7" x14ac:dyDescent="0.2">
      <c r="A23" s="4" t="s">
        <v>17</v>
      </c>
      <c r="B23" s="4"/>
      <c r="C23" s="4"/>
      <c r="D23" s="4"/>
      <c r="E23" s="3"/>
      <c r="F23" s="3"/>
    </row>
    <row r="24" spans="1:7" x14ac:dyDescent="0.2">
      <c r="A24" s="7" t="s">
        <v>18</v>
      </c>
      <c r="B24" s="7">
        <v>200</v>
      </c>
      <c r="C24" s="7">
        <v>3</v>
      </c>
      <c r="D24" s="7">
        <f>B24*C24</f>
        <v>600</v>
      </c>
      <c r="E24" s="18" t="s">
        <v>19</v>
      </c>
      <c r="F24" s="8" t="s">
        <v>20</v>
      </c>
    </row>
    <row r="25" spans="1:7" x14ac:dyDescent="0.2">
      <c r="A25" s="7" t="s">
        <v>21</v>
      </c>
      <c r="B25" s="7">
        <v>100</v>
      </c>
      <c r="C25" s="19">
        <v>3.5</v>
      </c>
      <c r="D25" s="7">
        <f>B25*C25</f>
        <v>350</v>
      </c>
      <c r="E25" s="18" t="s">
        <v>19</v>
      </c>
      <c r="F25" s="8" t="s">
        <v>20</v>
      </c>
    </row>
    <row r="26" spans="1:7" x14ac:dyDescent="0.2">
      <c r="A26" s="7" t="s">
        <v>22</v>
      </c>
      <c r="B26" s="7"/>
      <c r="C26" s="7"/>
      <c r="D26" s="7">
        <v>100</v>
      </c>
      <c r="E26" s="18" t="s">
        <v>19</v>
      </c>
      <c r="F26"/>
    </row>
    <row r="27" spans="1:7" x14ac:dyDescent="0.2">
      <c r="A27" s="8" t="s">
        <v>23</v>
      </c>
      <c r="B27" s="7"/>
      <c r="C27" s="7"/>
      <c r="D27" s="7"/>
      <c r="E27" s="8"/>
      <c r="F27" s="8"/>
    </row>
    <row r="28" spans="1:7" x14ac:dyDescent="0.2">
      <c r="A28" s="8"/>
      <c r="B28" s="7"/>
      <c r="C28" s="7"/>
      <c r="D28" s="7"/>
      <c r="E28" s="8"/>
      <c r="F28" s="8"/>
    </row>
    <row r="29" spans="1:7" x14ac:dyDescent="0.2">
      <c r="A29" s="7" t="s">
        <v>14</v>
      </c>
      <c r="B29" s="7"/>
      <c r="C29" s="7"/>
      <c r="D29" s="7">
        <f>D20+D24+(D25-D26)</f>
        <v>1090</v>
      </c>
      <c r="E29" t="s">
        <v>19</v>
      </c>
      <c r="F29"/>
    </row>
    <row r="30" spans="1:7" x14ac:dyDescent="0.2">
      <c r="A30" t="s">
        <v>24</v>
      </c>
      <c r="E30" s="9">
        <f>E21*E8</f>
        <v>5550000</v>
      </c>
      <c r="F30" s="9">
        <f>F21*F8</f>
        <v>740000</v>
      </c>
      <c r="G30" t="s">
        <v>16</v>
      </c>
    </row>
    <row r="31" spans="1:7" x14ac:dyDescent="0.2">
      <c r="E31" s="9">
        <f>E30/(E7*24)</f>
        <v>46250</v>
      </c>
      <c r="F31" s="9">
        <f>F30/(F7*24)</f>
        <v>3083.3333333333335</v>
      </c>
      <c r="G31" t="s">
        <v>25</v>
      </c>
    </row>
    <row r="32" spans="1:7" x14ac:dyDescent="0.2">
      <c r="A32" t="s">
        <v>26</v>
      </c>
      <c r="B32" s="10">
        <v>8</v>
      </c>
      <c r="C32" t="s">
        <v>27</v>
      </c>
      <c r="E32"/>
      <c r="F32" s="11">
        <f>B32*D29</f>
        <v>8720</v>
      </c>
      <c r="G32" s="11" t="s">
        <v>28</v>
      </c>
    </row>
    <row r="34" spans="1:7" x14ac:dyDescent="0.2">
      <c r="A34" t="s">
        <v>29</v>
      </c>
      <c r="E34"/>
      <c r="F34" s="15">
        <f>(E31+F31)/F32</f>
        <v>5.6574923547400617</v>
      </c>
      <c r="G34" s="10" t="s">
        <v>5</v>
      </c>
    </row>
    <row r="35" spans="1:7" x14ac:dyDescent="0.2">
      <c r="A35" t="s">
        <v>30</v>
      </c>
      <c r="E35"/>
      <c r="F35" s="1">
        <f>((F34/B5)-1)*(F32/B32)</f>
        <v>5076.666666666667</v>
      </c>
      <c r="G35" t="s">
        <v>19</v>
      </c>
    </row>
    <row r="36" spans="1:7" x14ac:dyDescent="0.2">
      <c r="A36" t="s">
        <v>31</v>
      </c>
      <c r="C36">
        <v>3</v>
      </c>
      <c r="D36" t="s">
        <v>32</v>
      </c>
      <c r="E36"/>
      <c r="F36" s="1">
        <f>F35/C36</f>
        <v>1692.2222222222224</v>
      </c>
      <c r="G36" t="s">
        <v>33</v>
      </c>
    </row>
  </sheetData>
  <printOptions gridLines="1" gridLinesSet="0"/>
  <pageMargins left="0.78740157480314965" right="0.78740157480314965" top="0.98425196850393704" bottom="0.98425196850393704" header="0.4921259845" footer="0.4921259845"/>
  <pageSetup paperSize="9" orientation="portrait" horizontalDpi="300" verticalDpi="300" copies="0"/>
  <headerFooter alignWithMargins="0">
    <oddHeader>&amp;F</oddHeader>
    <oddFooter>Seite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ABLUFT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Hartmut Sumpf</dc:creator>
  <cp:lastModifiedBy>Hartmut Sumpf</cp:lastModifiedBy>
  <dcterms:created xsi:type="dcterms:W3CDTF">2024-09-05T11:53:07Z</dcterms:created>
  <dcterms:modified xsi:type="dcterms:W3CDTF">2024-09-05T11:53:07Z</dcterms:modified>
</cp:coreProperties>
</file>